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ДПБ\Юротдел\1Переходный период\Реестр НПА\Постановления\"/>
    </mc:Choice>
  </mc:AlternateContent>
  <xr:revisionPtr revIDLastSave="0" documentId="13_ncr:1_{A99AA358-1C1A-4571-AD97-FCF2E08AFE3E}" xr6:coauthVersionLast="47" xr6:coauthVersionMax="47" xr10:uidLastSave="{00000000-0000-0000-0000-000000000000}"/>
  <bookViews>
    <workbookView xWindow="-108" yWindow="-108" windowWidth="23256" windowHeight="12576" tabRatio="791" xr2:uid="{00000000-000D-0000-FFFF-FFFF00000000}"/>
  </bookViews>
  <sheets>
    <sheet name="3" sheetId="15" r:id="rId1"/>
  </sheets>
  <definedNames>
    <definedName name="_xlnm.Print_Area" localSheetId="0">'3'!$A$1:$H$78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 i="15" l="1"/>
  <c r="G75" i="15"/>
  <c r="G73" i="15"/>
  <c r="G70" i="15" s="1"/>
  <c r="H70" i="15"/>
  <c r="G67" i="15"/>
  <c r="H50" i="15"/>
  <c r="G50" i="15"/>
  <c r="H41" i="15"/>
  <c r="G41" i="15"/>
  <c r="H38" i="15"/>
  <c r="H31" i="15" s="1"/>
  <c r="G38" i="15"/>
  <c r="H37" i="15"/>
  <c r="G37" i="15"/>
  <c r="G35" i="15"/>
  <c r="G32" i="15"/>
  <c r="G29" i="15"/>
  <c r="G28" i="15" s="1"/>
  <c r="H28" i="15"/>
  <c r="H26" i="15"/>
  <c r="H17" i="15" s="1"/>
  <c r="G26" i="15"/>
  <c r="G22" i="15"/>
  <c r="G21" i="15"/>
  <c r="G19" i="15"/>
  <c r="G18" i="15"/>
  <c r="G17" i="15" s="1"/>
  <c r="G15" i="15"/>
  <c r="G14" i="15" s="1"/>
  <c r="G31" i="15" l="1"/>
  <c r="G78" i="15"/>
  <c r="H78" i="15"/>
</calcChain>
</file>

<file path=xl/sharedStrings.xml><?xml version="1.0" encoding="utf-8"?>
<sst xmlns="http://schemas.openxmlformats.org/spreadsheetml/2006/main" count="116" uniqueCount="97">
  <si>
    <t xml:space="preserve">к Решению </t>
  </si>
  <si>
    <t xml:space="preserve">Иловайского городского совета </t>
  </si>
  <si>
    <t>Донецкой Народной Республики</t>
  </si>
  <si>
    <t>(тыс. рублей)</t>
  </si>
  <si>
    <t>Код главного распорядителя средств бюджета</t>
  </si>
  <si>
    <t>Сумма</t>
  </si>
  <si>
    <t>в том числе средства вышестоящих бюджетов</t>
  </si>
  <si>
    <t>Функционирование законодательных (представительных) органов государственной власти и представительных органов муниципальных образований.  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</si>
  <si>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</si>
  <si>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</si>
  <si>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Обеспечение и содержание функционирования администраций городов, районов, других населенных пунктов и их структурных подразделений. Уплата налогов, сборов и иных платежей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</si>
  <si>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Осуществление первичного воинского  учета органами  местного самоуправления поселений, муниципальных и городских округов.Расходы на выплаты персоналу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</si>
  <si>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Осуществление первичного воинского  учета органами  местного самоуправления поселений, муниципальных и городских округов.Иные закупки товаров, работ и услуг для обеспечения государственных (муниципальных) нужд</t>
  </si>
  <si>
    <t>СОЦИАЛЬНАЯ ПОЛИТИКА.Другие вопросы в области социальной политики.Субвенция на финансовое обеспечение расходных обязательств муниципальных образований, возникающих при осуществлении органами местного самоуправления отдельных государственных полномочий Донецкой Народной Республики на организацию и осуществление деятельности органов опеки и попечительства в Донецкой Народной Республики. Фонд оплаты труда государственных (муниципальных) органов</t>
  </si>
  <si>
    <t>СОЦИАЛЬНАЯ ПОЛИТИКА.Другие вопросы в области социальной политики.Субвенция на финансовое обеспечение расходных обязательств муниципальных образований, возникающих при осуществлении органами местного самоуправления отдельных государственных полномочий Донецкой Народной Республики на организацию и осуществление деятельности органов опеки и попечительства в Донецкой Народной Республики. Прочая закупка товаров, работ и услуг</t>
  </si>
  <si>
    <t xml:space="preserve">Другие общегосударственные вопросы.Субвенция местным бюджетам из бюджета Донецкой Народной Республики на финансовое обеспечение расходных обязательств муниципальных образований, возникающих при осуществлении органами местного самоуправления государственных полномочий Донецкой Народной Республики по созданию и организации деятельности муниципальных комиссий по делам несовершеннолетних и защите их прав на 2024 год
</t>
  </si>
  <si>
    <t xml:space="preserve">Другие общегосударственные вопросы. Субвенция местным бюджетам из бюджета Донецкой Народной Республики на финансовое обеспечение расходных обязательств муниципальных образований, возникающих при осуществлении органами местного самоуправления государственных полномочий Донецкой Народной Республики по созданию и организации деятельности муниципальных комиссий по делам несовершеннолетних и защите их прав на 2024 год
</t>
  </si>
  <si>
    <t>Обеспечение деятельности финансовых, налоговых и таможенных органов и органов финансового (финансово-бюджетного) надзора. Обеспечение и содержание функционирования финансовых органов. Иные закупки товаров, работ и услуг для обеспечения государственных (муниципальных) нужд</t>
  </si>
  <si>
    <t>Дошкольное образование. Расходы на содержание и обеспечение деятельности системы дошкольного образования. Расходы на выплаты персоналу казенных учреждений</t>
  </si>
  <si>
    <t>Дошкольное образование. Расходы на содержание и обеспечение деятельности системы дошкольного образования. Иные закупки товаров, работ и услуг для обеспечения государственных (муницпальных) нужд</t>
  </si>
  <si>
    <t>Дошкольное образование. Расходы на содержание и обеспечение деятельности системы дошкольного образования. Уплата налогов, сборов и иных платежей</t>
  </si>
  <si>
    <t>Осуществление отдельных государственных полномочий Донецкой Народной Республики по обеспечению получения дошкольного образования в государственных дошкольных образовательных организациях и государственных общеобразовательных организациях согласно Закону Донецкой Народной Республики от 7 июня 2024 года № 80-РЗ</t>
  </si>
  <si>
    <t>14 0 00 23210</t>
  </si>
  <si>
    <t>14 0 00 5Т070</t>
  </si>
  <si>
    <t>Общее образование. Расходы на содержание и обеспечение деятельности системы общего образования, в том числе в вечерних (сменных) школах. Расходы на выплаты персоналу казенных учреждений</t>
  </si>
  <si>
    <t>Общее образование. Расходы на содержание и обеспечение деятельности системы общего образования, в том числе в вечерних (сменных) школах. Иные закупки товаров, работ и услуг для обеспечения государственных (муницпальных) нужд</t>
  </si>
  <si>
    <t xml:space="preserve">Общее образование.Субсидии на финансовое обеспечение деятельности  бюджетных (автономных) учреждений (за исключением оплаты труда персонала) </t>
  </si>
  <si>
    <t>Осуществление отдельных государственных полномочий Донецкой Народной Республики по обеспечению получения начального общего, основного общего, среднего общего образования согласно Закону Донецкой Народной Республики от 7 июня 2024 года № 80-РЗ</t>
  </si>
  <si>
    <t>14 0 00 23220</t>
  </si>
  <si>
    <t>Общее образование.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</si>
  <si>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14 0 00L3040</t>
  </si>
  <si>
    <t>14 0 00R3040</t>
  </si>
  <si>
    <t>Общее образовние.Обеспечение государственных и муиципальных образовательных организаций, расположенных на территориях Днецкой Народной Республики, Луганской Народной Республики, Запорожской и Херсонской области и реализующих основные образовательные программы среднего профессионального образования. вооруженной охраной"</t>
  </si>
  <si>
    <t>14 0 00 LТ220</t>
  </si>
  <si>
    <t>14 0 00 RТ220</t>
  </si>
  <si>
    <t>Общее образование.Ежемесячное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среденего общего образования</t>
  </si>
  <si>
    <t>14 0 00L3030</t>
  </si>
  <si>
    <t>14 0 00R3030</t>
  </si>
  <si>
    <t>Общее образование.Ежемесячное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</si>
  <si>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14 0 00R0500</t>
  </si>
  <si>
    <t>Дополнительное образование детей. Расходы на содержание культурно-просветительных учреждений
дополнительного образования (школы эстетического воспитания). Расходы на выплаты персоналу казенных учреждений</t>
  </si>
  <si>
    <t>Дополнительное образование детей. Расходы на содержание культурно-просветительных учреждений
дополнительного образования (школы эстетического воспитания). Иные закупки товаров, работ и услуг для обеспечения государственных (муницпальных) нужд</t>
  </si>
  <si>
    <t>10 0A1 55190</t>
  </si>
  <si>
    <t>Дополнительное образование детей. Субсидии бюджетным (автономным) учреждениям на оплату труда персонала</t>
  </si>
  <si>
    <t>Дополнительное образование детей. Субсидии на финансовое обеспечение деятельности бюджетных (автономным) учреждений (за исключением оплаты труда персонала)</t>
  </si>
  <si>
    <t>Другие вопросы в области образования.Обеспечение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t>
  </si>
  <si>
    <t>07</t>
  </si>
  <si>
    <t>Другие вопросы в области образования.Обеспечение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t>
  </si>
  <si>
    <t>Культура. Расходы на развитие библиотечного дела. Расходы на выплаты персоналу казенных учреждений</t>
  </si>
  <si>
    <t>Культура. Расходы на развитие библиотечного дела. Иные закупки товаров, работ и услуг для обеспечения государственных (муницпальных) нужд</t>
  </si>
  <si>
    <t>Культуры. Субсидии бюджетным (автономным) учреждениям на оплату труда персонала</t>
  </si>
  <si>
    <t>Культура. Субсидии на финансовое обеспечение деятельности бюджетных (автономным) учреждений (за исключением оплаты труда персонала)</t>
  </si>
  <si>
    <t>Культура. Расходы на развитие музейного дела.  Расходы на выплаты персоналу казенных учреждений</t>
  </si>
  <si>
    <t>Культура. Расходы на развитие музейного дела. Иные закупки товаров, работ и услуг для обеспечения государственных (муницпальных) нужд</t>
  </si>
  <si>
    <t>Культура.Поддержка творческих инициатив населения, организаций в сфере культуры, творческих союзов (расходы на содержание дворцов и домов культуры, клубов и других заведений клубного типа). Расходы на выплаты персоналу казенных учреждений</t>
  </si>
  <si>
    <t>08</t>
  </si>
  <si>
    <t>01</t>
  </si>
  <si>
    <t>Культура.Поддержка творческих инициатив населения, организаций в сфере культуры, творческих союзов (расходы на содержание дворцов и домов культуры, клубов и других заведений клубного типа). Иные закупки товаров, работ и услуг для обеспечения государственных (муницпальных) нужд</t>
  </si>
  <si>
    <t>10 0 00 01040</t>
  </si>
  <si>
    <t>Культура. Расходы на подготовку и проведение празднования памятных дат и праздничных мероприятий. Иные закупки товаров, работ и услуг для обеспечения государственных (муницпальных) нужд</t>
  </si>
  <si>
    <t>Дорожный фонд</t>
  </si>
  <si>
    <t>Дорожное хозяйство (дорожные фонды). Расходы на содержание и ремонт автомобильных дорог муниципального значения. Иные закупки товаров, работ и услуг для обеспечения государственных (муниципальных) нужд</t>
  </si>
  <si>
    <t>43 0 00 12000</t>
  </si>
  <si>
    <t>Благоустройство. Расходы на благоустройство городов, сел, поселков. Иные закупки товаров, работ и услуг для обеспечения государственных (муниципальных) нужд</t>
  </si>
  <si>
    <t>Благоустройство. Расходы на ремонт и содержание объектов зеленого хозяйства, инвентаризацию зеленых насаждений, посадку и уход за зелеными, декоративными насаждениями, благоустройство и прочее. Иные закупки товаров, работ и услуг для обеспечения государственных (муницпальных) нужд</t>
  </si>
  <si>
    <t>Благоустройство. Расходы на ремонт и содержание линий наружного освещения.  Иные закупки товаров, работ и услуг для обеспечения государственных (муницпальных) нужд</t>
  </si>
  <si>
    <t>05</t>
  </si>
  <si>
    <t>Другие вопросы в области жилищно-коммунального хозяйства..Обеспечение и содержание функционирования администраций городов, районов, других населенных пунктов и их структурных подразделений. Иные закупки товаров, работ и услуг для обеспечения государственных (муниципальных) нужд</t>
  </si>
  <si>
    <t>Приложение № 3</t>
  </si>
  <si>
    <t>Ведомственная структура расходов бюджета муниципального образования городской округ Иловайск Донецкой Народной Республики на 2024 год</t>
  </si>
  <si>
    <t>Наименование главного распорядителя средств бюджета муниципального образования городского округа Иловайск, разделов, подразделов, целевых статей и видов расходов</t>
  </si>
  <si>
    <t>Коды классификации расходов бюджета</t>
  </si>
  <si>
    <t>Раздел</t>
  </si>
  <si>
    <t>Подраздел</t>
  </si>
  <si>
    <t>Целевая статья</t>
  </si>
  <si>
    <t>Вид расходов</t>
  </si>
  <si>
    <t>Всего</t>
  </si>
  <si>
    <t>Иловайский городской совет Донецкой Народной Республики</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</si>
  <si>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Обеспечение и содержание функционирования администраций городов, районов, других населенных пунктов и их структурных подразделений.Иные закупки товаров,  работ и услуг для обеспечения государственных (муниципальных) нужд </t>
  </si>
  <si>
    <t>Администрация городского округа Иловайск Донецкой Народной Республики</t>
  </si>
  <si>
    <t>Резервный фонд</t>
  </si>
  <si>
    <t>Финансовый отдел администрации городского округа Иловайск Донецкой Народной Республики</t>
  </si>
  <si>
    <t>Обеспечение деятельности финансовых, налоговых и таможенных органов и органов финансового (финансово-бюджетного) надзора. Обеспечение и содержание функционирования финансовых органо. Расходы на выплаты персоналу государственных (муниципальных) органов</t>
  </si>
  <si>
    <t>Отдел образования и культуры администрации городской округ Иловайск</t>
  </si>
  <si>
    <t>Дошкольное образование.Иной межбюджетный трансферт на обеспечение охраной, в  том числе вооруженной, образовательных организаций, расположенных на территории Донецкой Народной Республики</t>
  </si>
  <si>
    <t>Дошкольное образовние.Обеспечение государственных и муиципальных образовательных организаций, расположенных на территориях Днецкой Народной Республики, Луганской Народной Республики, Запорожской и Херсонской области и реализующих основные образовательные программы среднего профессионального образования. вооруженной охраной"</t>
  </si>
  <si>
    <t>Общее образование.Иной межбюджетный трансферт на обеспечение охраной, в  том числе вооруженной, образовательных организаций, расположенных на территории Донецкой Народной Республики</t>
  </si>
  <si>
    <t>Общее образование. Организация бесплатного горячего питания обучающихся, получающих начальное общее образование в государственных и муниципальных образвоательных организациях</t>
  </si>
  <si>
    <t>Государственная поддержка отрасли культуры</t>
  </si>
  <si>
    <t>10 0А1 55190</t>
  </si>
  <si>
    <t>Культура. Расходы на развитие библиотечного дела. Уплата налогов, сборов и иных платежей</t>
  </si>
  <si>
    <t>10 0 00 01020</t>
  </si>
  <si>
    <t>10 0 00 01030</t>
  </si>
  <si>
    <t>Отдел жилищно-коммунального хозяйства, транспорта и благоустройства администрации городской округ Иловайск Донецкой Народной Республики</t>
  </si>
  <si>
    <t xml:space="preserve">Другие вопросы в области жилищно-коммунального хозяйства..Обеспечение и содержание функционирования администраций городов, районов, других населенных пунктов и их структурных подразделений. Расходы на выплаты персоналу государственных (муниципальных) органов </t>
  </si>
  <si>
    <t>ИТОГО</t>
  </si>
  <si>
    <t>от 11.12.2024 №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</si>
</sst>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 ##0.00000"/>
    <numFmt numFmtId="166" formatCode="#\ ##0"/>
    <numFmt numFmtId="167" formatCode="00"/>
    <numFmt numFmtId="168" formatCode="00\ 0\ 00\ 00000"/>
    <numFmt numFmtId="169" formatCode="000"/>
    <numFmt numFmtId="170" formatCode="#\ ##0.00000_ "/>
  </numFmts>
  <fonts count="12">
    <font>
      <sz val="11"/>
      <color theme="1"/>
      <name val="Calibri"/>
      <charset val="134"/>
      <scheme val="minor"/>
    </font>
    <font>
      <sz val="12"/>
      <name val="Times New Roman"/>
      <charset val="204"/>
    </font>
    <font>
      <b/>
      <sz val="12"/>
      <name val="Times New Roman"/>
      <charset val="204"/>
    </font>
    <font>
      <sz val="12"/>
      <color theme="1"/>
      <name val="Times New Roman"/>
      <charset val="204"/>
    </font>
    <font>
      <sz val="11"/>
      <color rgb="FFFF0000"/>
      <name val="Times New Roman"/>
      <charset val="204"/>
    </font>
    <font>
      <b/>
      <sz val="12"/>
      <color theme="1"/>
      <name val="Times New Roman"/>
      <charset val="204"/>
    </font>
    <font>
      <sz val="12"/>
      <color rgb="FFFF0000"/>
      <name val="Times New Roman"/>
      <charset val="204"/>
    </font>
    <font>
      <sz val="11"/>
      <name val="Times New Roman"/>
      <charset val="204"/>
    </font>
    <font>
      <sz val="11"/>
      <color theme="1"/>
      <name val="Times New Roman"/>
      <charset val="204"/>
    </font>
    <font>
      <sz val="14"/>
      <color theme="1"/>
      <name val="Times New Roman"/>
      <charset val="204"/>
    </font>
    <font>
      <b/>
      <sz val="10"/>
      <color rgb="FF000000"/>
      <name val="Arial"/>
      <charset val="204"/>
    </font>
    <font>
      <sz val="10"/>
      <color rgb="FF000000"/>
      <name val="Arial Cyr"/>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9" fontId="10" fillId="0" borderId="5">
      <alignment vertical="center" wrapText="1"/>
    </xf>
    <xf numFmtId="1" fontId="11" fillId="0" borderId="6">
      <alignment horizontal="left" vertical="center" wrapText="1"/>
    </xf>
  </cellStyleXfs>
  <cellXfs count="75">
    <xf numFmtId="0" fontId="0" fillId="0" borderId="0" xfId="0"/>
    <xf numFmtId="0" fontId="1" fillId="0" borderId="0" xfId="0" applyFont="1"/>
    <xf numFmtId="0" fontId="1" fillId="0" borderId="1" xfId="0" applyNumberFormat="1" applyFont="1" applyBorder="1" applyAlignment="1">
      <alignment horizontal="center" vertical="center" wrapText="1"/>
    </xf>
    <xf numFmtId="0" fontId="1" fillId="0" borderId="1" xfId="0" applyFont="1" applyBorder="1" applyAlignment="1">
      <alignment horizont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3" fillId="0" borderId="0" xfId="0" applyFont="1" applyFill="1"/>
    <xf numFmtId="0" fontId="4" fillId="0" borderId="0" xfId="0" applyFont="1"/>
    <xf numFmtId="0" fontId="5" fillId="0" borderId="0" xfId="0" applyFont="1" applyFill="1"/>
    <xf numFmtId="0" fontId="6" fillId="0" borderId="0" xfId="0" applyFont="1"/>
    <xf numFmtId="0" fontId="5" fillId="0" borderId="0" xfId="0" applyFont="1"/>
    <xf numFmtId="0" fontId="3" fillId="0" borderId="0" xfId="0" applyFont="1"/>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167"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169" fontId="1" fillId="0" borderId="1"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165" fontId="2"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168" fontId="1" fillId="0" borderId="1" xfId="0" applyNumberFormat="1" applyFont="1" applyFill="1" applyBorder="1" applyAlignment="1">
      <alignment horizontal="center" vertical="center" wrapText="1"/>
    </xf>
    <xf numFmtId="170"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right" vertical="center" wrapText="1"/>
    </xf>
    <xf numFmtId="165" fontId="1" fillId="0" borderId="1" xfId="0" applyNumberFormat="1" applyFont="1" applyBorder="1"/>
    <xf numFmtId="0" fontId="8" fillId="2" borderId="1" xfId="0" applyFont="1" applyFill="1" applyBorder="1" applyAlignment="1">
      <alignment horizontal="left" wrapText="1"/>
    </xf>
    <xf numFmtId="0" fontId="7" fillId="0" borderId="2" xfId="0" applyFont="1" applyBorder="1" applyAlignment="1">
      <alignment horizontal="center" vertical="center" wrapText="1"/>
    </xf>
    <xf numFmtId="167" fontId="7" fillId="0" borderId="1" xfId="0" applyNumberFormat="1" applyFont="1" applyFill="1" applyBorder="1" applyAlignment="1">
      <alignment horizontal="center" vertical="center"/>
    </xf>
    <xf numFmtId="168" fontId="7" fillId="0" borderId="1"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vertical="center"/>
    </xf>
    <xf numFmtId="169" fontId="2" fillId="0" borderId="1" xfId="0" applyNumberFormat="1" applyFont="1" applyFill="1" applyBorder="1" applyAlignment="1">
      <alignment horizontal="center" vertical="center"/>
    </xf>
    <xf numFmtId="170" fontId="2" fillId="0" borderId="1" xfId="0" applyNumberFormat="1" applyFont="1" applyFill="1" applyBorder="1" applyAlignment="1">
      <alignment horizontal="right" vertical="center" wrapText="1"/>
    </xf>
    <xf numFmtId="165" fontId="2" fillId="0" borderId="1" xfId="0"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Border="1" applyAlignment="1">
      <alignment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xf numFmtId="0" fontId="9" fillId="0" borderId="0" xfId="0" applyFont="1" applyAlignment="1">
      <alignment horizontal="right" vertical="center"/>
    </xf>
    <xf numFmtId="0" fontId="9" fillId="0" borderId="0" xfId="0" applyFont="1" applyAlignment="1">
      <alignment horizontal="justify" vertical="center"/>
    </xf>
    <xf numFmtId="165" fontId="4" fillId="0" borderId="0" xfId="0" applyNumberFormat="1" applyFont="1"/>
    <xf numFmtId="164" fontId="3" fillId="0" borderId="0" xfId="0" applyNumberFormat="1" applyFont="1"/>
    <xf numFmtId="165" fontId="6" fillId="0" borderId="0" xfId="0" applyNumberFormat="1" applyFont="1"/>
    <xf numFmtId="0" fontId="6" fillId="0" borderId="0" xfId="0" applyFont="1" applyBorder="1"/>
    <xf numFmtId="0" fontId="6" fillId="0" borderId="0" xfId="0" applyFont="1" applyFill="1" applyBorder="1" applyAlignment="1">
      <alignment vertical="center" wrapText="1"/>
    </xf>
    <xf numFmtId="0" fontId="1" fillId="0" borderId="1" xfId="0" applyFont="1" applyBorder="1"/>
    <xf numFmtId="0" fontId="1" fillId="0" borderId="1" xfId="0" applyFont="1" applyBorder="1" applyAlignment="1">
      <alignment horizontal="left"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xf numFmtId="165" fontId="1" fillId="0" borderId="1"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3">
    <cellStyle name="st61" xfId="1" xr:uid="{00000000-0005-0000-0000-000000000000}"/>
    <cellStyle name="xl41" xfId="2" xr:uid="{00000000-0005-0000-0000-000001000000}"/>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8"/>
  <sheetViews>
    <sheetView tabSelected="1" zoomScale="78" zoomScaleNormal="78" workbookViewId="0">
      <selection activeCell="B15" sqref="B15"/>
    </sheetView>
  </sheetViews>
  <sheetFormatPr defaultColWidth="9.109375" defaultRowHeight="15.6"/>
  <cols>
    <col min="1" max="1" width="54" style="1" customWidth="1"/>
    <col min="2" max="2" width="13.33203125" style="1" customWidth="1"/>
    <col min="3" max="3" width="10.109375" style="1" customWidth="1"/>
    <col min="4" max="4" width="10.88671875" style="1" customWidth="1"/>
    <col min="5" max="5" width="17.5546875" style="1" customWidth="1"/>
    <col min="6" max="6" width="12.33203125" style="1" customWidth="1"/>
    <col min="7" max="7" width="23" style="1" customWidth="1"/>
    <col min="8" max="8" width="20.5546875" style="1" customWidth="1"/>
    <col min="9" max="9" width="19.33203125" style="13" customWidth="1"/>
    <col min="10" max="10" width="17.33203125" style="13" customWidth="1"/>
    <col min="11" max="16384" width="9.109375" style="13"/>
  </cols>
  <sheetData>
    <row r="1" spans="1:11">
      <c r="G1" s="14" t="s">
        <v>68</v>
      </c>
      <c r="H1" s="14"/>
    </row>
    <row r="2" spans="1:11">
      <c r="G2" s="14" t="s">
        <v>0</v>
      </c>
      <c r="H2" s="14"/>
    </row>
    <row r="3" spans="1:11">
      <c r="G3" s="14" t="s">
        <v>1</v>
      </c>
      <c r="H3" s="14"/>
    </row>
    <row r="4" spans="1:11">
      <c r="G4" s="15" t="s">
        <v>2</v>
      </c>
      <c r="H4" s="15"/>
    </row>
    <row r="5" spans="1:11">
      <c r="G5" s="15"/>
      <c r="H5" s="15"/>
    </row>
    <row r="6" spans="1:11" ht="18">
      <c r="G6" s="14" t="s">
        <v>96</v>
      </c>
      <c r="H6" s="14"/>
      <c r="K6" s="55"/>
    </row>
    <row r="7" spans="1:11" ht="18">
      <c r="A7" s="16"/>
      <c r="B7" s="16"/>
      <c r="C7" s="16"/>
      <c r="K7" s="55"/>
    </row>
    <row r="8" spans="1:11" ht="18">
      <c r="A8" s="70"/>
      <c r="B8" s="70"/>
      <c r="C8" s="70"/>
      <c r="D8" s="70"/>
      <c r="E8" s="70"/>
      <c r="F8" s="70"/>
      <c r="G8" s="16"/>
      <c r="H8" s="16"/>
      <c r="K8" s="55"/>
    </row>
    <row r="9" spans="1:11" ht="36" customHeight="1">
      <c r="A9" s="71" t="s">
        <v>69</v>
      </c>
      <c r="B9" s="71"/>
      <c r="C9" s="71"/>
      <c r="D9" s="71"/>
      <c r="E9" s="71"/>
      <c r="F9" s="71"/>
      <c r="G9" s="17"/>
      <c r="H9" s="17"/>
      <c r="K9" s="55"/>
    </row>
    <row r="10" spans="1:11" ht="18">
      <c r="A10" s="18"/>
      <c r="B10" s="18"/>
      <c r="C10" s="18"/>
      <c r="G10" s="18"/>
      <c r="H10" s="18" t="s">
        <v>3</v>
      </c>
      <c r="K10" s="56"/>
    </row>
    <row r="11" spans="1:11" ht="31.5" customHeight="1">
      <c r="A11" s="73" t="s">
        <v>70</v>
      </c>
      <c r="B11" s="73" t="s">
        <v>4</v>
      </c>
      <c r="C11" s="72" t="s">
        <v>71</v>
      </c>
      <c r="D11" s="72"/>
      <c r="E11" s="72"/>
      <c r="F11" s="72"/>
      <c r="G11" s="72" t="s">
        <v>5</v>
      </c>
      <c r="H11" s="72"/>
    </row>
    <row r="12" spans="1:11" ht="64.5" customHeight="1">
      <c r="A12" s="74"/>
      <c r="B12" s="74"/>
      <c r="C12" s="19" t="s">
        <v>72</v>
      </c>
      <c r="D12" s="19" t="s">
        <v>73</v>
      </c>
      <c r="E12" s="19" t="s">
        <v>74</v>
      </c>
      <c r="F12" s="19" t="s">
        <v>75</v>
      </c>
      <c r="G12" s="5" t="s">
        <v>76</v>
      </c>
      <c r="H12" s="5" t="s">
        <v>6</v>
      </c>
    </row>
    <row r="13" spans="1:11">
      <c r="A13" s="19">
        <v>1</v>
      </c>
      <c r="B13" s="19">
        <v>2</v>
      </c>
      <c r="C13" s="19">
        <v>3</v>
      </c>
      <c r="D13" s="19">
        <v>4</v>
      </c>
      <c r="E13" s="20">
        <v>5</v>
      </c>
      <c r="F13" s="5">
        <v>6</v>
      </c>
      <c r="G13" s="5">
        <v>7</v>
      </c>
      <c r="H13" s="5">
        <v>8</v>
      </c>
    </row>
    <row r="14" spans="1:11" ht="34.5" customHeight="1">
      <c r="A14" s="21" t="s">
        <v>77</v>
      </c>
      <c r="B14" s="22">
        <v>901</v>
      </c>
      <c r="C14" s="19"/>
      <c r="D14" s="19"/>
      <c r="E14" s="20"/>
      <c r="F14" s="5"/>
      <c r="G14" s="23">
        <f>G15+G16</f>
        <v>6720.1</v>
      </c>
      <c r="H14" s="24"/>
    </row>
    <row r="15" spans="1:11" ht="124.8">
      <c r="A15" s="25" t="s">
        <v>7</v>
      </c>
      <c r="B15" s="5">
        <v>901</v>
      </c>
      <c r="C15" s="26">
        <v>1</v>
      </c>
      <c r="D15" s="26">
        <v>3</v>
      </c>
      <c r="E15" s="27">
        <v>3000004100</v>
      </c>
      <c r="F15" s="28">
        <v>120</v>
      </c>
      <c r="G15" s="29">
        <f>4969.3+1500.8</f>
        <v>6470.1</v>
      </c>
      <c r="H15" s="29"/>
    </row>
    <row r="16" spans="1:11" ht="126.75" customHeight="1">
      <c r="A16" s="30" t="s">
        <v>78</v>
      </c>
      <c r="B16" s="5">
        <v>901</v>
      </c>
      <c r="C16" s="26">
        <v>1</v>
      </c>
      <c r="D16" s="26">
        <v>3</v>
      </c>
      <c r="E16" s="27">
        <v>3000004100</v>
      </c>
      <c r="F16" s="28">
        <v>240</v>
      </c>
      <c r="G16" s="29">
        <v>250</v>
      </c>
      <c r="H16" s="29"/>
    </row>
    <row r="17" spans="1:9" ht="31.2">
      <c r="A17" s="31" t="s">
        <v>79</v>
      </c>
      <c r="B17" s="24">
        <v>902</v>
      </c>
      <c r="C17" s="26"/>
      <c r="D17" s="26"/>
      <c r="E17" s="27"/>
      <c r="F17" s="28"/>
      <c r="G17" s="32">
        <f>SUM(G18:G27)</f>
        <v>33089.859819999998</v>
      </c>
      <c r="H17" s="32">
        <f>SUM(H18:H27)</f>
        <v>3795.7198199999998</v>
      </c>
    </row>
    <row r="18" spans="1:9" ht="102.75" customHeight="1">
      <c r="A18" s="7" t="s">
        <v>8</v>
      </c>
      <c r="B18" s="6">
        <v>902</v>
      </c>
      <c r="C18" s="26">
        <v>1</v>
      </c>
      <c r="D18" s="26">
        <v>4</v>
      </c>
      <c r="E18" s="27">
        <v>3000004000</v>
      </c>
      <c r="F18" s="28">
        <v>120</v>
      </c>
      <c r="G18" s="29">
        <f>21704.716+6554.824</f>
        <v>28259.54</v>
      </c>
      <c r="H18" s="29"/>
    </row>
    <row r="19" spans="1:9" ht="140.4">
      <c r="A19" s="7" t="s">
        <v>9</v>
      </c>
      <c r="B19" s="6">
        <v>902</v>
      </c>
      <c r="C19" s="26">
        <v>1</v>
      </c>
      <c r="D19" s="26">
        <v>4</v>
      </c>
      <c r="E19" s="27">
        <v>3000004000</v>
      </c>
      <c r="F19" s="28">
        <v>240</v>
      </c>
      <c r="G19" s="29">
        <f>783.6+251-8</f>
        <v>1026.5999999999999</v>
      </c>
      <c r="H19" s="29"/>
    </row>
    <row r="20" spans="1:9" ht="125.25" customHeight="1">
      <c r="A20" s="33" t="s">
        <v>10</v>
      </c>
      <c r="B20" s="6">
        <v>902</v>
      </c>
      <c r="C20" s="26">
        <v>1</v>
      </c>
      <c r="D20" s="26">
        <v>4</v>
      </c>
      <c r="E20" s="27">
        <v>3000004000</v>
      </c>
      <c r="F20" s="28">
        <v>850</v>
      </c>
      <c r="G20" s="29">
        <v>8</v>
      </c>
      <c r="H20" s="29"/>
    </row>
    <row r="21" spans="1:9" ht="138.75" customHeight="1">
      <c r="A21" s="7" t="s">
        <v>11</v>
      </c>
      <c r="B21" s="5">
        <v>902</v>
      </c>
      <c r="C21" s="4" t="s">
        <v>56</v>
      </c>
      <c r="D21" s="26">
        <v>4</v>
      </c>
      <c r="E21" s="34">
        <v>2200051180</v>
      </c>
      <c r="F21" s="28">
        <v>120</v>
      </c>
      <c r="G21" s="35">
        <f>233.21+0.314+70.43</f>
        <v>303.95400000000001</v>
      </c>
      <c r="H21" s="35">
        <v>303.95400000000001</v>
      </c>
    </row>
    <row r="22" spans="1:9" ht="131.25" customHeight="1">
      <c r="A22" s="7" t="s">
        <v>12</v>
      </c>
      <c r="B22" s="5">
        <v>902</v>
      </c>
      <c r="C22" s="4" t="s">
        <v>56</v>
      </c>
      <c r="D22" s="26">
        <v>4</v>
      </c>
      <c r="E22" s="34">
        <v>2200051180</v>
      </c>
      <c r="F22" s="28">
        <v>240</v>
      </c>
      <c r="G22" s="35">
        <f>38.105+14.42</f>
        <v>52.524999999999999</v>
      </c>
      <c r="H22" s="35">
        <v>52.524999999999999</v>
      </c>
    </row>
    <row r="23" spans="1:9" s="8" customFormat="1" ht="22.5" hidden="1" customHeight="1">
      <c r="A23" s="7" t="s">
        <v>80</v>
      </c>
      <c r="B23" s="5">
        <v>902</v>
      </c>
      <c r="C23" s="4" t="s">
        <v>56</v>
      </c>
      <c r="D23" s="26">
        <v>11</v>
      </c>
      <c r="E23" s="27">
        <v>200009000</v>
      </c>
      <c r="F23" s="28">
        <v>240</v>
      </c>
      <c r="G23" s="35"/>
      <c r="H23" s="35"/>
    </row>
    <row r="24" spans="1:9" s="9" customFormat="1" ht="171.6">
      <c r="A24" s="25" t="s">
        <v>13</v>
      </c>
      <c r="B24" s="25">
        <v>902</v>
      </c>
      <c r="C24" s="26">
        <v>10</v>
      </c>
      <c r="D24" s="26">
        <v>6</v>
      </c>
      <c r="E24" s="27">
        <v>2400023130</v>
      </c>
      <c r="F24" s="28">
        <v>120</v>
      </c>
      <c r="G24" s="36">
        <v>2461.6007</v>
      </c>
      <c r="H24" s="37">
        <v>2461.6007</v>
      </c>
      <c r="I24" s="57"/>
    </row>
    <row r="25" spans="1:9" s="9" customFormat="1" ht="156">
      <c r="A25" s="25" t="s">
        <v>14</v>
      </c>
      <c r="B25" s="25">
        <v>902</v>
      </c>
      <c r="C25" s="26">
        <v>10</v>
      </c>
      <c r="D25" s="26">
        <v>6</v>
      </c>
      <c r="E25" s="27">
        <v>2400023130</v>
      </c>
      <c r="F25" s="28">
        <v>240</v>
      </c>
      <c r="G25" s="36">
        <v>486.32</v>
      </c>
      <c r="H25" s="37">
        <v>486.32</v>
      </c>
      <c r="I25" s="57"/>
    </row>
    <row r="26" spans="1:9" s="9" customFormat="1" ht="138">
      <c r="A26" s="38" t="s">
        <v>15</v>
      </c>
      <c r="B26" s="39">
        <v>902</v>
      </c>
      <c r="C26" s="40">
        <v>1</v>
      </c>
      <c r="D26" s="40">
        <v>13</v>
      </c>
      <c r="E26" s="41">
        <v>2400023160</v>
      </c>
      <c r="F26" s="42">
        <v>120</v>
      </c>
      <c r="G26" s="36">
        <f>314.465+94.96843</f>
        <v>409.43342999999999</v>
      </c>
      <c r="H26" s="36">
        <f>314.465+94.96843</f>
        <v>409.43342999999999</v>
      </c>
      <c r="I26" s="57"/>
    </row>
    <row r="27" spans="1:9" s="9" customFormat="1" ht="138">
      <c r="A27" s="38" t="s">
        <v>16</v>
      </c>
      <c r="B27" s="39">
        <v>902</v>
      </c>
      <c r="C27" s="40">
        <v>1</v>
      </c>
      <c r="D27" s="40">
        <v>13</v>
      </c>
      <c r="E27" s="41">
        <v>2400023160</v>
      </c>
      <c r="F27" s="42">
        <v>240</v>
      </c>
      <c r="G27" s="36">
        <v>81.886690000000002</v>
      </c>
      <c r="H27" s="36">
        <v>81.886690000000002</v>
      </c>
      <c r="I27" s="57"/>
    </row>
    <row r="28" spans="1:9" s="10" customFormat="1" ht="57" customHeight="1">
      <c r="A28" s="31" t="s">
        <v>81</v>
      </c>
      <c r="B28" s="24">
        <v>903</v>
      </c>
      <c r="C28" s="43"/>
      <c r="D28" s="44"/>
      <c r="E28" s="45"/>
      <c r="F28" s="46"/>
      <c r="G28" s="47">
        <f t="shared" ref="G28:H28" si="0">SUM(G29:G30)</f>
        <v>3193.5169999999998</v>
      </c>
      <c r="H28" s="47">
        <f t="shared" si="0"/>
        <v>0</v>
      </c>
    </row>
    <row r="29" spans="1:9" ht="102.75" customHeight="1">
      <c r="A29" s="7" t="s">
        <v>82</v>
      </c>
      <c r="B29" s="6">
        <v>903</v>
      </c>
      <c r="C29" s="26">
        <v>1</v>
      </c>
      <c r="D29" s="26">
        <v>6</v>
      </c>
      <c r="E29" s="27">
        <v>3000003000</v>
      </c>
      <c r="F29" s="28">
        <v>120</v>
      </c>
      <c r="G29" s="29">
        <f>2031.797+613.603</f>
        <v>2645.4</v>
      </c>
      <c r="H29" s="29"/>
    </row>
    <row r="30" spans="1:9" s="8" customFormat="1" ht="93.6">
      <c r="A30" s="7" t="s">
        <v>17</v>
      </c>
      <c r="B30" s="5">
        <v>903</v>
      </c>
      <c r="C30" s="4" t="s">
        <v>56</v>
      </c>
      <c r="D30" s="26">
        <v>6</v>
      </c>
      <c r="E30" s="27">
        <v>3000003000</v>
      </c>
      <c r="F30" s="28">
        <v>240</v>
      </c>
      <c r="G30" s="35">
        <v>548.11699999999996</v>
      </c>
      <c r="H30" s="35"/>
    </row>
    <row r="31" spans="1:9" s="10" customFormat="1" ht="31.2">
      <c r="A31" s="31" t="s">
        <v>83</v>
      </c>
      <c r="B31" s="24">
        <v>906</v>
      </c>
      <c r="C31" s="43"/>
      <c r="D31" s="44"/>
      <c r="E31" s="45"/>
      <c r="F31" s="46"/>
      <c r="G31" s="47">
        <f>SUM(G32:G69)</f>
        <v>213887.61033999998</v>
      </c>
      <c r="H31" s="48">
        <f>SUM(H32:H69)</f>
        <v>99095.23934</v>
      </c>
    </row>
    <row r="32" spans="1:9" s="8" customFormat="1" ht="108" customHeight="1">
      <c r="A32" s="7" t="s">
        <v>45</v>
      </c>
      <c r="B32" s="5">
        <v>906</v>
      </c>
      <c r="C32" s="4" t="s">
        <v>46</v>
      </c>
      <c r="D32" s="26">
        <v>9</v>
      </c>
      <c r="E32" s="27">
        <v>3000004000</v>
      </c>
      <c r="F32" s="28">
        <v>120</v>
      </c>
      <c r="G32" s="35">
        <f>1355+409.2</f>
        <v>1764.2</v>
      </c>
      <c r="H32" s="35"/>
    </row>
    <row r="33" spans="1:12" s="8" customFormat="1" ht="96.75" customHeight="1">
      <c r="A33" s="7" t="s">
        <v>47</v>
      </c>
      <c r="B33" s="5">
        <v>906</v>
      </c>
      <c r="C33" s="4" t="s">
        <v>46</v>
      </c>
      <c r="D33" s="26">
        <v>9</v>
      </c>
      <c r="E33" s="27">
        <v>3000004000</v>
      </c>
      <c r="F33" s="28">
        <v>240</v>
      </c>
      <c r="G33" s="35">
        <v>368.15</v>
      </c>
      <c r="H33" s="35"/>
    </row>
    <row r="34" spans="1:12" ht="62.4">
      <c r="A34" s="7" t="s">
        <v>18</v>
      </c>
      <c r="B34" s="6">
        <v>906</v>
      </c>
      <c r="C34" s="26">
        <v>7</v>
      </c>
      <c r="D34" s="26">
        <v>1</v>
      </c>
      <c r="E34" s="27">
        <v>1400001010</v>
      </c>
      <c r="F34" s="28">
        <v>110</v>
      </c>
      <c r="G34" s="29">
        <v>26897.637139999999</v>
      </c>
      <c r="H34" s="29"/>
      <c r="J34" s="58"/>
    </row>
    <row r="35" spans="1:12" ht="78">
      <c r="A35" s="7" t="s">
        <v>19</v>
      </c>
      <c r="B35" s="6">
        <v>906</v>
      </c>
      <c r="C35" s="26">
        <v>7</v>
      </c>
      <c r="D35" s="26">
        <v>1</v>
      </c>
      <c r="E35" s="27">
        <v>1400001010</v>
      </c>
      <c r="F35" s="28">
        <v>240</v>
      </c>
      <c r="G35" s="29">
        <f>5050-20</f>
        <v>5030</v>
      </c>
      <c r="H35" s="29"/>
      <c r="J35" s="58"/>
    </row>
    <row r="36" spans="1:12" ht="41.4">
      <c r="A36" s="49" t="s">
        <v>20</v>
      </c>
      <c r="B36" s="50">
        <v>906</v>
      </c>
      <c r="C36" s="40">
        <v>7</v>
      </c>
      <c r="D36" s="40">
        <v>1</v>
      </c>
      <c r="E36" s="41">
        <v>1400001010</v>
      </c>
      <c r="F36" s="28">
        <v>850</v>
      </c>
      <c r="G36" s="29">
        <v>20</v>
      </c>
      <c r="H36" s="29"/>
      <c r="J36" s="58"/>
    </row>
    <row r="37" spans="1:12" s="11" customFormat="1" ht="111" customHeight="1">
      <c r="A37" s="51" t="s">
        <v>21</v>
      </c>
      <c r="B37" s="20">
        <v>906</v>
      </c>
      <c r="C37" s="26">
        <v>7</v>
      </c>
      <c r="D37" s="26">
        <v>1</v>
      </c>
      <c r="E37" s="27" t="s">
        <v>22</v>
      </c>
      <c r="F37" s="28">
        <v>110</v>
      </c>
      <c r="G37" s="36">
        <f>6800+2053.6</f>
        <v>8853.6</v>
      </c>
      <c r="H37" s="36">
        <f>6800+2053.6</f>
        <v>8853.6</v>
      </c>
      <c r="I37" s="59"/>
      <c r="J37" s="58"/>
      <c r="K37" s="60"/>
      <c r="L37" s="60"/>
    </row>
    <row r="38" spans="1:12" s="11" customFormat="1" ht="111" customHeight="1">
      <c r="A38" s="51" t="s">
        <v>21</v>
      </c>
      <c r="B38" s="20">
        <v>906</v>
      </c>
      <c r="C38" s="26">
        <v>7</v>
      </c>
      <c r="D38" s="26">
        <v>1</v>
      </c>
      <c r="E38" s="27" t="s">
        <v>22</v>
      </c>
      <c r="F38" s="28">
        <v>240</v>
      </c>
      <c r="G38" s="36">
        <f>2950+1898.0985</f>
        <v>4848.0985000000001</v>
      </c>
      <c r="H38" s="36">
        <f>2950+1898.0985</f>
        <v>4848.0985000000001</v>
      </c>
      <c r="I38" s="59"/>
      <c r="J38" s="58"/>
      <c r="K38" s="61"/>
      <c r="L38" s="60"/>
    </row>
    <row r="39" spans="1:12" ht="78">
      <c r="A39" s="30" t="s">
        <v>84</v>
      </c>
      <c r="B39" s="5">
        <v>906</v>
      </c>
      <c r="C39" s="26">
        <v>7</v>
      </c>
      <c r="D39" s="26">
        <v>1</v>
      </c>
      <c r="E39" s="27" t="s">
        <v>23</v>
      </c>
      <c r="F39" s="28">
        <v>240</v>
      </c>
      <c r="G39" s="29">
        <v>1687.683</v>
      </c>
      <c r="H39" s="29">
        <v>1687.683</v>
      </c>
      <c r="J39" s="58"/>
    </row>
    <row r="40" spans="1:12" ht="124.8">
      <c r="A40" s="7" t="s">
        <v>85</v>
      </c>
      <c r="B40" s="5">
        <v>906</v>
      </c>
      <c r="C40" s="26">
        <v>7</v>
      </c>
      <c r="D40" s="26">
        <v>1</v>
      </c>
      <c r="E40" s="27" t="s">
        <v>33</v>
      </c>
      <c r="F40" s="28">
        <v>240</v>
      </c>
      <c r="G40" s="29">
        <v>8065.9368000000004</v>
      </c>
      <c r="H40" s="29">
        <v>7985.2774300000001</v>
      </c>
      <c r="J40" s="58"/>
    </row>
    <row r="41" spans="1:12" ht="124.8">
      <c r="A41" s="7" t="s">
        <v>85</v>
      </c>
      <c r="B41" s="5">
        <v>906</v>
      </c>
      <c r="C41" s="26">
        <v>7</v>
      </c>
      <c r="D41" s="26">
        <v>1</v>
      </c>
      <c r="E41" s="27" t="s">
        <v>34</v>
      </c>
      <c r="F41" s="28">
        <v>240</v>
      </c>
      <c r="G41" s="29">
        <f>1886.50812+3453.88577</f>
        <v>5340.3938899999994</v>
      </c>
      <c r="H41" s="29">
        <f>1886.50812+3453.88577</f>
        <v>5340.3938899999994</v>
      </c>
      <c r="J41" s="58"/>
    </row>
    <row r="42" spans="1:12" ht="78">
      <c r="A42" s="7" t="s">
        <v>24</v>
      </c>
      <c r="B42" s="6">
        <v>906</v>
      </c>
      <c r="C42" s="26">
        <v>7</v>
      </c>
      <c r="D42" s="26">
        <v>2</v>
      </c>
      <c r="E42" s="27">
        <v>1400002010</v>
      </c>
      <c r="F42" s="28">
        <v>110</v>
      </c>
      <c r="G42" s="29">
        <v>53513.520859999997</v>
      </c>
      <c r="H42" s="29"/>
      <c r="J42" s="58"/>
    </row>
    <row r="43" spans="1:12" ht="78">
      <c r="A43" s="7" t="s">
        <v>25</v>
      </c>
      <c r="B43" s="6">
        <v>906</v>
      </c>
      <c r="C43" s="26">
        <v>7</v>
      </c>
      <c r="D43" s="26">
        <v>2</v>
      </c>
      <c r="E43" s="27">
        <v>1400002010</v>
      </c>
      <c r="F43" s="28">
        <v>240</v>
      </c>
      <c r="G43" s="29">
        <v>2999.65634</v>
      </c>
      <c r="H43" s="29"/>
      <c r="J43" s="58"/>
    </row>
    <row r="44" spans="1:12" s="11" customFormat="1" ht="93.6">
      <c r="A44" s="51" t="s">
        <v>27</v>
      </c>
      <c r="B44" s="3">
        <v>906</v>
      </c>
      <c r="C44" s="26">
        <v>7</v>
      </c>
      <c r="D44" s="26">
        <v>2</v>
      </c>
      <c r="E44" s="27" t="s">
        <v>28</v>
      </c>
      <c r="F44" s="28">
        <v>610</v>
      </c>
      <c r="G44" s="36">
        <v>23765.004499999999</v>
      </c>
      <c r="H44" s="37">
        <v>23765.004499999999</v>
      </c>
      <c r="I44" s="59"/>
      <c r="J44" s="58"/>
    </row>
    <row r="45" spans="1:12" ht="62.4">
      <c r="A45" s="52" t="s">
        <v>26</v>
      </c>
      <c r="B45" s="6">
        <v>906</v>
      </c>
      <c r="C45" s="26">
        <v>7</v>
      </c>
      <c r="D45" s="26">
        <v>2</v>
      </c>
      <c r="E45" s="27">
        <v>6200021020</v>
      </c>
      <c r="F45" s="28">
        <v>610</v>
      </c>
      <c r="G45" s="29">
        <v>3735.4816599999999</v>
      </c>
      <c r="H45" s="29"/>
      <c r="J45" s="58"/>
    </row>
    <row r="46" spans="1:12" ht="91.5" customHeight="1">
      <c r="A46" s="7" t="s">
        <v>86</v>
      </c>
      <c r="B46" s="6">
        <v>906</v>
      </c>
      <c r="C46" s="26">
        <v>7</v>
      </c>
      <c r="D46" s="26">
        <v>2</v>
      </c>
      <c r="E46" s="27" t="s">
        <v>23</v>
      </c>
      <c r="F46" s="28">
        <v>240</v>
      </c>
      <c r="G46" s="29">
        <v>3136.377</v>
      </c>
      <c r="H46" s="29">
        <v>3136.377</v>
      </c>
      <c r="J46" s="58"/>
    </row>
    <row r="47" spans="1:12" ht="86.25" customHeight="1">
      <c r="A47" s="7" t="s">
        <v>87</v>
      </c>
      <c r="B47" s="6">
        <v>906</v>
      </c>
      <c r="C47" s="26">
        <v>7</v>
      </c>
      <c r="D47" s="26">
        <v>2</v>
      </c>
      <c r="E47" s="27" t="s">
        <v>30</v>
      </c>
      <c r="F47" s="28">
        <v>240</v>
      </c>
      <c r="G47" s="29">
        <v>846.39059999999995</v>
      </c>
      <c r="H47" s="29">
        <v>837.92669000000001</v>
      </c>
      <c r="J47" s="58"/>
    </row>
    <row r="48" spans="1:12" ht="86.25" customHeight="1">
      <c r="A48" s="7" t="s">
        <v>29</v>
      </c>
      <c r="B48" s="6">
        <v>906</v>
      </c>
      <c r="C48" s="26">
        <v>7</v>
      </c>
      <c r="D48" s="26">
        <v>2</v>
      </c>
      <c r="E48" s="27" t="s">
        <v>31</v>
      </c>
      <c r="F48" s="28">
        <v>610</v>
      </c>
      <c r="G48" s="36">
        <v>3049.2280999999998</v>
      </c>
      <c r="H48" s="37">
        <v>3049.2280999999998</v>
      </c>
      <c r="J48" s="58"/>
    </row>
    <row r="49" spans="1:10" ht="121.5" customHeight="1">
      <c r="A49" s="7" t="s">
        <v>32</v>
      </c>
      <c r="B49" s="6">
        <v>906</v>
      </c>
      <c r="C49" s="26">
        <v>7</v>
      </c>
      <c r="D49" s="26">
        <v>2</v>
      </c>
      <c r="E49" s="27" t="s">
        <v>33</v>
      </c>
      <c r="F49" s="28">
        <v>240</v>
      </c>
      <c r="G49" s="29">
        <v>7531.7687999999998</v>
      </c>
      <c r="H49" s="53">
        <v>7456.45111</v>
      </c>
      <c r="J49" s="58"/>
    </row>
    <row r="50" spans="1:10" ht="121.5" customHeight="1">
      <c r="A50" s="7" t="s">
        <v>32</v>
      </c>
      <c r="B50" s="6">
        <v>906</v>
      </c>
      <c r="C50" s="26">
        <v>7</v>
      </c>
      <c r="D50" s="26">
        <v>2</v>
      </c>
      <c r="E50" s="27" t="s">
        <v>34</v>
      </c>
      <c r="F50" s="28">
        <v>610</v>
      </c>
      <c r="G50" s="36">
        <f>4642.33098+9110.19224</f>
        <v>13752.523219999999</v>
      </c>
      <c r="H50" s="37">
        <f>4642.33098+9110.19224</f>
        <v>13752.523219999999</v>
      </c>
      <c r="J50" s="58"/>
    </row>
    <row r="51" spans="1:10" ht="92.25" customHeight="1">
      <c r="A51" s="7" t="s">
        <v>35</v>
      </c>
      <c r="B51" s="6">
        <v>906</v>
      </c>
      <c r="C51" s="26">
        <v>7</v>
      </c>
      <c r="D51" s="26">
        <v>2</v>
      </c>
      <c r="E51" s="27" t="s">
        <v>36</v>
      </c>
      <c r="F51" s="28">
        <v>110</v>
      </c>
      <c r="G51" s="29">
        <v>1451.9894099999999</v>
      </c>
      <c r="H51" s="29">
        <v>1451.9894099999999</v>
      </c>
      <c r="J51" s="58"/>
    </row>
    <row r="52" spans="1:10" ht="92.25" customHeight="1">
      <c r="A52" s="7" t="s">
        <v>35</v>
      </c>
      <c r="B52" s="6">
        <v>906</v>
      </c>
      <c r="C52" s="26">
        <v>7</v>
      </c>
      <c r="D52" s="26">
        <v>2</v>
      </c>
      <c r="E52" s="27" t="s">
        <v>37</v>
      </c>
      <c r="F52" s="28">
        <v>610</v>
      </c>
      <c r="G52" s="36">
        <v>5926.5264900000002</v>
      </c>
      <c r="H52" s="54">
        <v>5926.5264900000002</v>
      </c>
      <c r="J52" s="58"/>
    </row>
    <row r="53" spans="1:10" ht="92.25" customHeight="1">
      <c r="A53" s="7" t="s">
        <v>38</v>
      </c>
      <c r="B53" s="6">
        <v>906</v>
      </c>
      <c r="C53" s="26">
        <v>7</v>
      </c>
      <c r="D53" s="26">
        <v>2</v>
      </c>
      <c r="E53" s="27" t="s">
        <v>39</v>
      </c>
      <c r="F53" s="28">
        <v>610</v>
      </c>
      <c r="G53" s="36">
        <v>104.16</v>
      </c>
      <c r="H53" s="37">
        <v>104.16</v>
      </c>
      <c r="J53" s="58"/>
    </row>
    <row r="54" spans="1:10" ht="92.25" customHeight="1">
      <c r="A54" s="7" t="s">
        <v>40</v>
      </c>
      <c r="B54" s="6">
        <v>906</v>
      </c>
      <c r="C54" s="26">
        <v>7</v>
      </c>
      <c r="D54" s="26">
        <v>3</v>
      </c>
      <c r="E54" s="27">
        <v>1000001050</v>
      </c>
      <c r="F54" s="28">
        <v>110</v>
      </c>
      <c r="G54" s="29">
        <v>6958.1600399999998</v>
      </c>
      <c r="H54" s="29"/>
      <c r="J54" s="58"/>
    </row>
    <row r="55" spans="1:10" ht="92.25" customHeight="1">
      <c r="A55" s="7" t="s">
        <v>41</v>
      </c>
      <c r="B55" s="6">
        <v>906</v>
      </c>
      <c r="C55" s="26">
        <v>7</v>
      </c>
      <c r="D55" s="26">
        <v>3</v>
      </c>
      <c r="E55" s="27">
        <v>1000001050</v>
      </c>
      <c r="F55" s="28">
        <v>240</v>
      </c>
      <c r="G55" s="29">
        <v>7.65055</v>
      </c>
      <c r="H55" s="29"/>
      <c r="J55" s="58"/>
    </row>
    <row r="56" spans="1:10" ht="36" customHeight="1">
      <c r="A56" s="7" t="s">
        <v>88</v>
      </c>
      <c r="B56" s="6">
        <v>906</v>
      </c>
      <c r="C56" s="26">
        <v>7</v>
      </c>
      <c r="D56" s="26">
        <v>3</v>
      </c>
      <c r="E56" s="27" t="s">
        <v>42</v>
      </c>
      <c r="F56" s="28">
        <v>240</v>
      </c>
      <c r="G56" s="29">
        <v>8165.79</v>
      </c>
      <c r="H56" s="29">
        <v>8084.1320299999998</v>
      </c>
      <c r="J56" s="58"/>
    </row>
    <row r="57" spans="1:10" ht="36" customHeight="1">
      <c r="A57" s="7" t="s">
        <v>88</v>
      </c>
      <c r="B57" s="6">
        <v>906</v>
      </c>
      <c r="C57" s="26">
        <v>7</v>
      </c>
      <c r="D57" s="26">
        <v>3</v>
      </c>
      <c r="E57" s="27" t="s">
        <v>89</v>
      </c>
      <c r="F57" s="28">
        <v>610</v>
      </c>
      <c r="G57" s="29">
        <v>2844.3110000000001</v>
      </c>
      <c r="H57" s="29">
        <v>2815.8679699999998</v>
      </c>
      <c r="J57" s="58"/>
    </row>
    <row r="58" spans="1:10" ht="36" customHeight="1">
      <c r="A58" s="7" t="s">
        <v>43</v>
      </c>
      <c r="B58" s="6">
        <v>906</v>
      </c>
      <c r="C58" s="26">
        <v>7</v>
      </c>
      <c r="D58" s="26">
        <v>3</v>
      </c>
      <c r="E58" s="27">
        <v>6200021010</v>
      </c>
      <c r="F58" s="28">
        <v>610</v>
      </c>
      <c r="G58" s="29">
        <v>1927.1739600000001</v>
      </c>
      <c r="H58" s="29"/>
      <c r="J58" s="58"/>
    </row>
    <row r="59" spans="1:10" ht="36" customHeight="1">
      <c r="A59" s="7" t="s">
        <v>44</v>
      </c>
      <c r="B59" s="6">
        <v>906</v>
      </c>
      <c r="C59" s="26">
        <v>7</v>
      </c>
      <c r="D59" s="26">
        <v>3</v>
      </c>
      <c r="E59" s="27">
        <v>6200021020</v>
      </c>
      <c r="F59" s="28">
        <v>610</v>
      </c>
      <c r="G59" s="29">
        <v>572.34945000000005</v>
      </c>
      <c r="H59" s="29"/>
      <c r="J59" s="58"/>
    </row>
    <row r="60" spans="1:10" ht="54" customHeight="1">
      <c r="A60" s="7" t="s">
        <v>48</v>
      </c>
      <c r="B60" s="6">
        <v>906</v>
      </c>
      <c r="C60" s="26">
        <v>8</v>
      </c>
      <c r="D60" s="26">
        <v>1</v>
      </c>
      <c r="E60" s="27">
        <v>1000001020</v>
      </c>
      <c r="F60" s="28">
        <v>110</v>
      </c>
      <c r="G60" s="29">
        <v>5345.7752899999996</v>
      </c>
      <c r="H60" s="29"/>
      <c r="J60" s="58"/>
    </row>
    <row r="61" spans="1:10" ht="80.25" customHeight="1">
      <c r="A61" s="7" t="s">
        <v>49</v>
      </c>
      <c r="B61" s="6">
        <v>906</v>
      </c>
      <c r="C61" s="26">
        <v>8</v>
      </c>
      <c r="D61" s="26">
        <v>1</v>
      </c>
      <c r="E61" s="27">
        <v>1000001020</v>
      </c>
      <c r="F61" s="28">
        <v>240</v>
      </c>
      <c r="G61" s="29">
        <v>1097.2441100000001</v>
      </c>
      <c r="H61" s="29"/>
      <c r="J61" s="58"/>
    </row>
    <row r="62" spans="1:10" ht="48" hidden="1" customHeight="1">
      <c r="A62" s="7" t="s">
        <v>90</v>
      </c>
      <c r="B62" s="6">
        <v>906</v>
      </c>
      <c r="C62" s="26">
        <v>8</v>
      </c>
      <c r="D62" s="26">
        <v>1</v>
      </c>
      <c r="E62" s="27" t="s">
        <v>91</v>
      </c>
      <c r="F62" s="28">
        <v>850</v>
      </c>
      <c r="G62" s="29">
        <v>0</v>
      </c>
      <c r="H62" s="29">
        <v>0</v>
      </c>
      <c r="J62" s="58"/>
    </row>
    <row r="63" spans="1:10" ht="48" customHeight="1">
      <c r="A63" s="7" t="s">
        <v>50</v>
      </c>
      <c r="B63" s="6">
        <v>906</v>
      </c>
      <c r="C63" s="26">
        <v>8</v>
      </c>
      <c r="D63" s="26">
        <v>1</v>
      </c>
      <c r="E63" s="27">
        <v>6200021010</v>
      </c>
      <c r="F63" s="28">
        <v>610</v>
      </c>
      <c r="G63" s="29">
        <v>1302.54232</v>
      </c>
      <c r="H63" s="29"/>
      <c r="J63" s="58"/>
    </row>
    <row r="64" spans="1:10" ht="48" customHeight="1">
      <c r="A64" s="7" t="s">
        <v>51</v>
      </c>
      <c r="B64" s="6">
        <v>906</v>
      </c>
      <c r="C64" s="26">
        <v>8</v>
      </c>
      <c r="D64" s="26">
        <v>1</v>
      </c>
      <c r="E64" s="27">
        <v>6200021020</v>
      </c>
      <c r="F64" s="28">
        <v>610</v>
      </c>
      <c r="G64" s="29">
        <v>952.62388999999996</v>
      </c>
      <c r="H64" s="29"/>
      <c r="J64" s="58"/>
    </row>
    <row r="65" spans="1:10" ht="45" customHeight="1">
      <c r="A65" s="7" t="s">
        <v>52</v>
      </c>
      <c r="B65" s="6">
        <v>906</v>
      </c>
      <c r="C65" s="26">
        <v>8</v>
      </c>
      <c r="D65" s="26">
        <v>1</v>
      </c>
      <c r="E65" s="27">
        <v>1000001030</v>
      </c>
      <c r="F65" s="28">
        <v>110</v>
      </c>
      <c r="G65" s="29">
        <v>1085.9814200000001</v>
      </c>
      <c r="H65" s="62"/>
      <c r="J65" s="58"/>
    </row>
    <row r="66" spans="1:10" ht="62.25" customHeight="1">
      <c r="A66" s="63" t="s">
        <v>53</v>
      </c>
      <c r="B66" s="2">
        <v>906</v>
      </c>
      <c r="C66" s="64" t="s">
        <v>55</v>
      </c>
      <c r="D66" s="64" t="s">
        <v>56</v>
      </c>
      <c r="E66" s="65" t="s">
        <v>92</v>
      </c>
      <c r="F66" s="66">
        <v>240</v>
      </c>
      <c r="G66" s="29">
        <v>82.182000000000002</v>
      </c>
      <c r="H66" s="29"/>
      <c r="J66" s="58"/>
    </row>
    <row r="67" spans="1:10" ht="88.5" customHeight="1">
      <c r="A67" s="7" t="s">
        <v>54</v>
      </c>
      <c r="B67" s="65">
        <v>906</v>
      </c>
      <c r="C67" s="64" t="s">
        <v>55</v>
      </c>
      <c r="D67" s="64" t="s">
        <v>56</v>
      </c>
      <c r="E67" s="27">
        <v>1000001040</v>
      </c>
      <c r="F67" s="28">
        <v>110</v>
      </c>
      <c r="G67" s="29">
        <f>422.427+127.573</f>
        <v>550</v>
      </c>
      <c r="H67" s="29"/>
      <c r="J67" s="58"/>
    </row>
    <row r="68" spans="1:10" ht="108" customHeight="1">
      <c r="A68" s="7" t="s">
        <v>57</v>
      </c>
      <c r="B68" s="65">
        <v>906</v>
      </c>
      <c r="C68" s="64" t="s">
        <v>55</v>
      </c>
      <c r="D68" s="64" t="s">
        <v>56</v>
      </c>
      <c r="E68" s="27" t="s">
        <v>58</v>
      </c>
      <c r="F68" s="28">
        <v>240</v>
      </c>
      <c r="G68" s="29">
        <v>157.5</v>
      </c>
      <c r="H68" s="29"/>
      <c r="J68" s="58"/>
    </row>
    <row r="69" spans="1:10" ht="81.75" customHeight="1">
      <c r="A69" s="7" t="s">
        <v>59</v>
      </c>
      <c r="B69" s="6">
        <v>906</v>
      </c>
      <c r="C69" s="26">
        <v>8</v>
      </c>
      <c r="D69" s="26">
        <v>1</v>
      </c>
      <c r="E69" s="27">
        <v>1000001060</v>
      </c>
      <c r="F69" s="28">
        <v>240</v>
      </c>
      <c r="G69" s="29">
        <v>150</v>
      </c>
      <c r="H69" s="29"/>
      <c r="J69" s="58"/>
    </row>
    <row r="70" spans="1:10" s="12" customFormat="1" ht="75" customHeight="1">
      <c r="A70" s="31" t="s">
        <v>93</v>
      </c>
      <c r="B70" s="67">
        <v>911</v>
      </c>
      <c r="C70" s="44"/>
      <c r="D70" s="44"/>
      <c r="E70" s="45"/>
      <c r="F70" s="46"/>
      <c r="G70" s="48">
        <f t="shared" ref="G70:H70" si="1">SUM(G71:G77)</f>
        <v>14541.928999999998</v>
      </c>
      <c r="H70" s="48">
        <f t="shared" si="1"/>
        <v>0</v>
      </c>
      <c r="J70" s="58"/>
    </row>
    <row r="71" spans="1:10" ht="38.25" customHeight="1">
      <c r="A71" s="7" t="s">
        <v>60</v>
      </c>
      <c r="B71" s="6">
        <v>911</v>
      </c>
      <c r="C71" s="26">
        <v>4</v>
      </c>
      <c r="D71" s="26">
        <v>9</v>
      </c>
      <c r="E71" s="27">
        <v>3400007100</v>
      </c>
      <c r="F71" s="28">
        <v>240</v>
      </c>
      <c r="G71" s="29">
        <v>1109.596</v>
      </c>
      <c r="H71" s="29"/>
      <c r="J71" s="58"/>
    </row>
    <row r="72" spans="1:10" ht="96.75" customHeight="1">
      <c r="A72" s="7" t="s">
        <v>61</v>
      </c>
      <c r="B72" s="6">
        <v>911</v>
      </c>
      <c r="C72" s="26">
        <v>4</v>
      </c>
      <c r="D72" s="26">
        <v>9</v>
      </c>
      <c r="E72" s="27" t="s">
        <v>62</v>
      </c>
      <c r="F72" s="28">
        <v>240</v>
      </c>
      <c r="G72" s="29">
        <v>1390.404</v>
      </c>
      <c r="H72" s="29"/>
      <c r="J72" s="58"/>
    </row>
    <row r="73" spans="1:10" ht="72" customHeight="1">
      <c r="A73" s="7" t="s">
        <v>63</v>
      </c>
      <c r="B73" s="6">
        <v>911</v>
      </c>
      <c r="C73" s="26">
        <v>5</v>
      </c>
      <c r="D73" s="26">
        <v>3</v>
      </c>
      <c r="E73" s="27">
        <v>4300009000</v>
      </c>
      <c r="F73" s="28">
        <v>240</v>
      </c>
      <c r="G73" s="29">
        <f>5270+125</f>
        <v>5395</v>
      </c>
      <c r="H73" s="29"/>
      <c r="J73" s="58"/>
    </row>
    <row r="74" spans="1:10" ht="108" customHeight="1">
      <c r="A74" s="7" t="s">
        <v>64</v>
      </c>
      <c r="B74" s="6">
        <v>911</v>
      </c>
      <c r="C74" s="26">
        <v>5</v>
      </c>
      <c r="D74" s="26">
        <v>3</v>
      </c>
      <c r="E74" s="27">
        <v>4300010000</v>
      </c>
      <c r="F74" s="28">
        <v>240</v>
      </c>
      <c r="G74" s="29">
        <v>764</v>
      </c>
      <c r="H74" s="29"/>
      <c r="J74" s="58"/>
    </row>
    <row r="75" spans="1:10" ht="108" customHeight="1">
      <c r="A75" s="7" t="s">
        <v>65</v>
      </c>
      <c r="B75" s="6">
        <v>911</v>
      </c>
      <c r="C75" s="26">
        <v>5</v>
      </c>
      <c r="D75" s="26">
        <v>3</v>
      </c>
      <c r="E75" s="27">
        <v>4300011000</v>
      </c>
      <c r="F75" s="28">
        <v>240</v>
      </c>
      <c r="G75" s="29">
        <f>2361.211+1050-0.002</f>
        <v>3411.2089999999998</v>
      </c>
      <c r="H75" s="29"/>
      <c r="J75" s="58"/>
    </row>
    <row r="76" spans="1:10" s="8" customFormat="1" ht="108" customHeight="1">
      <c r="A76" s="7" t="s">
        <v>94</v>
      </c>
      <c r="B76" s="5">
        <v>911</v>
      </c>
      <c r="C76" s="4" t="s">
        <v>66</v>
      </c>
      <c r="D76" s="26">
        <v>5</v>
      </c>
      <c r="E76" s="27">
        <v>3000004000</v>
      </c>
      <c r="F76" s="28">
        <v>120</v>
      </c>
      <c r="G76" s="35">
        <f>1615.65+487.92</f>
        <v>2103.5700000000002</v>
      </c>
      <c r="H76" s="35"/>
      <c r="J76" s="58"/>
    </row>
    <row r="77" spans="1:10" s="8" customFormat="1" ht="108" customHeight="1">
      <c r="A77" s="7" t="s">
        <v>67</v>
      </c>
      <c r="B77" s="5">
        <v>911</v>
      </c>
      <c r="C77" s="4" t="s">
        <v>66</v>
      </c>
      <c r="D77" s="26">
        <v>5</v>
      </c>
      <c r="E77" s="27">
        <v>3000004000</v>
      </c>
      <c r="F77" s="28">
        <v>240</v>
      </c>
      <c r="G77" s="35">
        <v>368.15</v>
      </c>
      <c r="H77" s="35"/>
      <c r="J77" s="58"/>
    </row>
    <row r="78" spans="1:10">
      <c r="A78" s="68" t="s">
        <v>95</v>
      </c>
      <c r="B78" s="6"/>
      <c r="C78" s="6"/>
      <c r="D78" s="6"/>
      <c r="E78" s="6"/>
      <c r="F78" s="6"/>
      <c r="G78" s="69">
        <f>G70+G31+G28+G17+G14</f>
        <v>271433.01615999994</v>
      </c>
      <c r="H78" s="69">
        <f>H70+H31+H28+H17+H14</f>
        <v>102890.95916</v>
      </c>
      <c r="J78" s="58"/>
    </row>
  </sheetData>
  <sheetProtection insertColumns="0" insertRows="0"/>
  <mergeCells count="6">
    <mergeCell ref="A8:F8"/>
    <mergeCell ref="A9:F9"/>
    <mergeCell ref="C11:F11"/>
    <mergeCell ref="G11:H11"/>
    <mergeCell ref="A11:A12"/>
    <mergeCell ref="B11:B12"/>
  </mergeCells>
  <pageMargins left="1.1811023622047201" right="0.39370078740157499" top="0.78740157480314998" bottom="0.78740157480314998" header="0.31496062992126" footer="0.31496062992126"/>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vt:lpstr>
      <vt:lpstr>'3'!Область_печати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work11</cp:lastModifiedBy>
  <cp:lastPrinted>2024-12-05T09:39:36Z</cp:lastPrinted>
  <dcterms:created xsi:type="dcterms:W3CDTF">2006-09-16T00:00:00Z</dcterms:created>
  <dcterms:modified xsi:type="dcterms:W3CDTF">2024-12-12T06:27:44Z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91931D8E350E4C6E9C3F059A50741AA0_13</vt:lpwstr>
  </property>
  <property fmtid="{D5CDD505-2E9C-101B-9397-08002B2CF9AE}" pid="3" name="KSOProductBuildVer">
    <vt:lpwstr>1049-12.2.0.18911</vt:lpwstr>
  </property>
</Properties>
</file>